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ENERGIE\2.Projets\2024\ROSE\12_TABLEAU DE BORD\2024\Download Data\"/>
    </mc:Choice>
  </mc:AlternateContent>
  <xr:revisionPtr revIDLastSave="0" documentId="13_ncr:1_{73504D6D-9C1A-43A7-8D2D-67EFE44921BF}" xr6:coauthVersionLast="46" xr6:coauthVersionMax="47" xr10:uidLastSave="{00000000-0000-0000-0000-000000000000}"/>
  <bookViews>
    <workbookView xWindow="-120" yWindow="-120" windowWidth="23280" windowHeight="12750" xr2:uid="{C61B1F4B-6C04-4D9E-93AD-1C4BA320BE67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1" l="1"/>
  <c r="D31" i="1"/>
  <c r="D30" i="1"/>
  <c r="D29" i="1"/>
  <c r="D28" i="1"/>
  <c r="D27" i="1"/>
  <c r="D26" i="1"/>
  <c r="D25" i="1"/>
  <c r="D24" i="1"/>
  <c r="D22" i="1"/>
  <c r="D21" i="1"/>
  <c r="D16" i="1"/>
  <c r="D17" i="1"/>
  <c r="D18" i="1"/>
  <c r="D19" i="1"/>
  <c r="D20" i="1"/>
  <c r="D15" i="1"/>
  <c r="D14" i="1"/>
  <c r="D6" i="1"/>
  <c r="D7" i="1"/>
  <c r="D8" i="1"/>
  <c r="D9" i="1"/>
  <c r="D10" i="1"/>
  <c r="D11" i="1"/>
  <c r="D12" i="1"/>
  <c r="D13" i="1"/>
  <c r="D5" i="1"/>
  <c r="C33" i="1" l="1"/>
  <c r="C23" i="1"/>
  <c r="B21" i="1" l="1"/>
  <c r="C18" i="1"/>
  <c r="C17" i="1"/>
  <c r="C13" i="1"/>
  <c r="C12" i="1"/>
  <c r="C9" i="1"/>
  <c r="C8" i="1"/>
  <c r="B29" i="1"/>
  <c r="B24" i="1"/>
  <c r="B33" i="1" s="1"/>
  <c r="B23" i="1"/>
  <c r="C21" i="1" s="1"/>
  <c r="B14" i="1"/>
  <c r="B5" i="1"/>
  <c r="C32" i="1" l="1"/>
  <c r="C27" i="1"/>
  <c r="C31" i="1"/>
  <c r="C28" i="1"/>
  <c r="C26" i="1"/>
  <c r="C29" i="1"/>
  <c r="C30" i="1"/>
  <c r="C25" i="1"/>
  <c r="C24" i="1"/>
  <c r="C14" i="1"/>
  <c r="C6" i="1"/>
  <c r="C10" i="1"/>
  <c r="C15" i="1"/>
  <c r="C19" i="1"/>
  <c r="C7" i="1"/>
  <c r="C11" i="1"/>
  <c r="C16" i="1"/>
  <c r="C20" i="1"/>
  <c r="C5" i="1"/>
  <c r="C22" i="1"/>
</calcChain>
</file>

<file path=xl/sharedStrings.xml><?xml version="1.0" encoding="utf-8"?>
<sst xmlns="http://schemas.openxmlformats.org/spreadsheetml/2006/main" count="34" uniqueCount="34">
  <si>
    <r>
      <t xml:space="preserve">Source (à faire apparaître si réutilisation des chiffres dans un graphique) : </t>
    </r>
    <r>
      <rPr>
        <b/>
        <sz val="11"/>
        <color theme="1"/>
        <rFont val="Calibri"/>
        <family val="2"/>
        <scheme val="minor"/>
      </rPr>
      <t>ROSE 2024 (Inventaire 2022 - source AREC)</t>
    </r>
  </si>
  <si>
    <t>Productions énergétiques détaillées (2022) - TWh</t>
  </si>
  <si>
    <t>Production (TWh)</t>
  </si>
  <si>
    <t>%</t>
  </si>
  <si>
    <t>Chaleur EnR&amp;R</t>
  </si>
  <si>
    <t>Individuelle - PAC aérothermiques et CET</t>
  </si>
  <si>
    <t>Individuelle - PAC géothermiques</t>
  </si>
  <si>
    <t>Individuelle - Solaire thermique</t>
  </si>
  <si>
    <t>Individuelle - Bois domestique</t>
  </si>
  <si>
    <t>Réseaux - Déchets</t>
  </si>
  <si>
    <t>Electricité EnR&amp;R</t>
  </si>
  <si>
    <t>Solaire PV</t>
  </si>
  <si>
    <t>Hydraulique</t>
  </si>
  <si>
    <t>UIDND</t>
  </si>
  <si>
    <t>ISDND</t>
  </si>
  <si>
    <t>Métha/STEP</t>
  </si>
  <si>
    <t>Gaz EnR&amp;R</t>
  </si>
  <si>
    <t>Injection biométhane</t>
  </si>
  <si>
    <t>TOTAL EnR&amp;R</t>
  </si>
  <si>
    <t>Chaleur Non EnR&amp;R</t>
  </si>
  <si>
    <t>Réseaux - Gaz fossile</t>
  </si>
  <si>
    <t>Réseaux - Charbon</t>
  </si>
  <si>
    <t>Electricité Non EnR&amp;R</t>
  </si>
  <si>
    <t>Gaz fossile</t>
  </si>
  <si>
    <t>Fioul</t>
  </si>
  <si>
    <t>Réseaux - Fioul</t>
  </si>
  <si>
    <t>Réseaux - Autres EnR&amp;R (data center, biocombustibles liquides…)</t>
  </si>
  <si>
    <t>Réseaux - Géothermies</t>
  </si>
  <si>
    <t>Réseaux - Bois-énergie</t>
  </si>
  <si>
    <t>TOTAL NON EnR&amp;R</t>
  </si>
  <si>
    <t>Éolien</t>
  </si>
  <si>
    <t>Réseaux - Chaudières électriques et autres</t>
  </si>
  <si>
    <t>Autres</t>
  </si>
  <si>
    <t>% FILIERE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</si>
</sst>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  <numFmt numFmtId="171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horizontal="right"/>
    </xf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164" fontId="3" fillId="0" borderId="0" xfId="1" applyNumberFormat="1" applyFont="1" applyFill="1" applyAlignment="1">
      <alignment horizontal="center" vertical="center"/>
    </xf>
    <xf numFmtId="164" fontId="3" fillId="0" borderId="0" xfId="1" applyNumberFormat="1" applyFont="1" applyFill="1" applyBorder="1" applyAlignment="1">
      <alignment horizontal="center" vertical="center"/>
    </xf>
    <xf numFmtId="165" fontId="2" fillId="0" borderId="0" xfId="1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165" fontId="4" fillId="2" borderId="0" xfId="1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165" fontId="2" fillId="3" borderId="0" xfId="1" applyNumberFormat="1" applyFont="1" applyFill="1" applyBorder="1" applyAlignment="1">
      <alignment horizontal="center" vertical="center"/>
    </xf>
    <xf numFmtId="164" fontId="2" fillId="0" borderId="0" xfId="1" applyNumberFormat="1" applyFont="1" applyFill="1" applyAlignment="1">
      <alignment horizontal="center" vertical="center"/>
    </xf>
    <xf numFmtId="164" fontId="2" fillId="0" borderId="0" xfId="1" applyNumberFormat="1" applyFont="1" applyFill="1" applyBorder="1" applyAlignment="1">
      <alignment horizontal="center" vertical="center"/>
    </xf>
    <xf numFmtId="164" fontId="2" fillId="0" borderId="0" xfId="1" applyNumberFormat="1" applyFont="1"/>
    <xf numFmtId="164" fontId="2" fillId="3" borderId="0" xfId="0" applyNumberFormat="1" applyFont="1" applyFill="1"/>
    <xf numFmtId="164" fontId="4" fillId="2" borderId="0" xfId="1" applyNumberFormat="1" applyFont="1" applyFill="1" applyAlignment="1">
      <alignment horizontal="center" vertical="center"/>
    </xf>
    <xf numFmtId="171" fontId="0" fillId="0" borderId="0" xfId="0" applyNumberFormat="1"/>
    <xf numFmtId="171" fontId="2" fillId="0" borderId="0" xfId="0" applyNumberFormat="1" applyFont="1"/>
    <xf numFmtId="0" fontId="0" fillId="2" borderId="0" xfId="0" applyFill="1"/>
    <xf numFmtId="0" fontId="0" fillId="3" borderId="0" xfId="0" applyFill="1"/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46448-E51B-43DA-903E-8B4CCC053D24}">
  <dimension ref="A1:D33"/>
  <sheetViews>
    <sheetView tabSelected="1" workbookViewId="0"/>
  </sheetViews>
  <sheetFormatPr baseColWidth="10" defaultRowHeight="15" x14ac:dyDescent="0.25"/>
  <cols>
    <col min="1" max="1" width="102.28515625" bestFit="1" customWidth="1"/>
    <col min="2" max="2" width="16.28515625" bestFit="1" customWidth="1"/>
    <col min="3" max="3" width="6.85546875" bestFit="1" customWidth="1"/>
  </cols>
  <sheetData>
    <row r="1" spans="1:4" x14ac:dyDescent="0.25">
      <c r="A1" s="12" t="s">
        <v>1</v>
      </c>
    </row>
    <row r="2" spans="1:4" x14ac:dyDescent="0.25">
      <c r="A2" s="3" t="s">
        <v>0</v>
      </c>
    </row>
    <row r="4" spans="1:4" x14ac:dyDescent="0.25">
      <c r="A4" s="1"/>
      <c r="B4" s="2" t="s">
        <v>2</v>
      </c>
      <c r="C4" s="2" t="s">
        <v>3</v>
      </c>
      <c r="D4" t="s">
        <v>33</v>
      </c>
    </row>
    <row r="5" spans="1:4" x14ac:dyDescent="0.25">
      <c r="A5" s="4" t="s">
        <v>4</v>
      </c>
      <c r="B5" s="14">
        <f>SUM(B6:B13)</f>
        <v>16.684518999999998</v>
      </c>
      <c r="C5" s="8">
        <f t="shared" ref="C5:C22" si="0">B5*100/B$23</f>
        <v>87.963963312302212</v>
      </c>
      <c r="D5" s="20">
        <f>B5*100/B$5</f>
        <v>100</v>
      </c>
    </row>
    <row r="6" spans="1:4" x14ac:dyDescent="0.25">
      <c r="A6" s="5" t="s">
        <v>5</v>
      </c>
      <c r="B6" s="6">
        <v>4.0620000000000003</v>
      </c>
      <c r="C6" s="6">
        <f t="shared" si="0"/>
        <v>21.415637991995556</v>
      </c>
      <c r="D6" s="19">
        <f t="shared" ref="D6:D15" si="1">B6*100/B$5</f>
        <v>24.34592210899218</v>
      </c>
    </row>
    <row r="7" spans="1:4" x14ac:dyDescent="0.25">
      <c r="A7" s="5" t="s">
        <v>6</v>
      </c>
      <c r="B7" s="6">
        <v>9.1999999999999998E-2</v>
      </c>
      <c r="C7" s="6">
        <f t="shared" si="0"/>
        <v>0.48504153009935763</v>
      </c>
      <c r="D7" s="19">
        <f t="shared" si="1"/>
        <v>0.55140936337451507</v>
      </c>
    </row>
    <row r="8" spans="1:4" x14ac:dyDescent="0.25">
      <c r="A8" s="5" t="s">
        <v>7</v>
      </c>
      <c r="B8" s="6">
        <v>4.1000000000000002E-2</v>
      </c>
      <c r="C8" s="6">
        <f t="shared" si="0"/>
        <v>0.21615981232688769</v>
      </c>
      <c r="D8" s="19">
        <f t="shared" si="1"/>
        <v>0.24573678150386002</v>
      </c>
    </row>
    <row r="9" spans="1:4" x14ac:dyDescent="0.25">
      <c r="A9" s="5" t="s">
        <v>8</v>
      </c>
      <c r="B9" s="6">
        <v>4.9961000000000002</v>
      </c>
      <c r="C9" s="6">
        <f t="shared" si="0"/>
        <v>26.3403911796674</v>
      </c>
      <c r="D9" s="19">
        <f t="shared" si="1"/>
        <v>29.944525221254509</v>
      </c>
    </row>
    <row r="10" spans="1:4" x14ac:dyDescent="0.25">
      <c r="A10" s="5" t="s">
        <v>9</v>
      </c>
      <c r="B10" s="6">
        <v>4.0523389999999999</v>
      </c>
      <c r="C10" s="6">
        <f t="shared" si="0"/>
        <v>21.364703359144574</v>
      </c>
      <c r="D10" s="19">
        <f t="shared" si="1"/>
        <v>24.288018132257818</v>
      </c>
    </row>
    <row r="11" spans="1:4" x14ac:dyDescent="0.25">
      <c r="A11" s="5" t="s">
        <v>27</v>
      </c>
      <c r="B11" s="6">
        <v>1.9483010000000001</v>
      </c>
      <c r="C11" s="6">
        <f t="shared" si="0"/>
        <v>10.271814110153356</v>
      </c>
      <c r="D11" s="19">
        <f t="shared" si="1"/>
        <v>11.677297979042731</v>
      </c>
    </row>
    <row r="12" spans="1:4" x14ac:dyDescent="0.25">
      <c r="A12" s="5" t="s">
        <v>28</v>
      </c>
      <c r="B12" s="6">
        <v>1.2933190000000001</v>
      </c>
      <c r="C12" s="6">
        <f t="shared" si="0"/>
        <v>6.8186242028975137</v>
      </c>
      <c r="D12" s="19">
        <f t="shared" si="1"/>
        <v>7.7516109394583106</v>
      </c>
    </row>
    <row r="13" spans="1:4" x14ac:dyDescent="0.25">
      <c r="A13" s="5" t="s">
        <v>26</v>
      </c>
      <c r="B13" s="6">
        <v>0.19946</v>
      </c>
      <c r="C13" s="6">
        <f t="shared" si="0"/>
        <v>1.0515911260175856</v>
      </c>
      <c r="D13" s="19">
        <f t="shared" si="1"/>
        <v>1.1954794741160955</v>
      </c>
    </row>
    <row r="14" spans="1:4" x14ac:dyDescent="0.25">
      <c r="A14" s="4" t="s">
        <v>10</v>
      </c>
      <c r="B14" s="14">
        <f>SUM(B15:B20)</f>
        <v>1.5888979999999999</v>
      </c>
      <c r="C14" s="8">
        <f t="shared" si="0"/>
        <v>8.3769730118674897</v>
      </c>
      <c r="D14" s="20">
        <f>B14*100/B$14</f>
        <v>99.999999999999986</v>
      </c>
    </row>
    <row r="15" spans="1:4" x14ac:dyDescent="0.25">
      <c r="A15" s="5" t="s">
        <v>11</v>
      </c>
      <c r="B15" s="6">
        <v>0.19622700000000001</v>
      </c>
      <c r="C15" s="6">
        <f t="shared" si="0"/>
        <v>1.034546133987029</v>
      </c>
      <c r="D15" s="19">
        <f>B15*100/B$14</f>
        <v>12.349880231456018</v>
      </c>
    </row>
    <row r="16" spans="1:4" x14ac:dyDescent="0.25">
      <c r="A16" s="5" t="s">
        <v>30</v>
      </c>
      <c r="B16" s="6">
        <v>0.32214900000000002</v>
      </c>
      <c r="C16" s="6">
        <f t="shared" si="0"/>
        <v>1.6984309117388909</v>
      </c>
      <c r="D16" s="19">
        <f t="shared" ref="D16:D20" si="2">B16*100/B$14</f>
        <v>20.274995625899209</v>
      </c>
    </row>
    <row r="17" spans="1:4" x14ac:dyDescent="0.25">
      <c r="A17" s="5" t="s">
        <v>12</v>
      </c>
      <c r="B17" s="6">
        <v>5.7391999999999999E-2</v>
      </c>
      <c r="C17" s="6">
        <f t="shared" si="0"/>
        <v>0.30258155973328626</v>
      </c>
      <c r="D17" s="19">
        <f t="shared" si="2"/>
        <v>3.6120632035536584</v>
      </c>
    </row>
    <row r="18" spans="1:4" x14ac:dyDescent="0.25">
      <c r="A18" s="5" t="s">
        <v>13</v>
      </c>
      <c r="B18" s="6">
        <v>0.722943</v>
      </c>
      <c r="C18" s="6">
        <f t="shared" si="0"/>
        <v>3.811493248854565</v>
      </c>
      <c r="D18" s="19">
        <f t="shared" si="2"/>
        <v>45.499648183835596</v>
      </c>
    </row>
    <row r="19" spans="1:4" x14ac:dyDescent="0.25">
      <c r="A19" s="5" t="s">
        <v>14</v>
      </c>
      <c r="B19" s="6">
        <v>0.24612400000000001</v>
      </c>
      <c r="C19" s="6">
        <f t="shared" si="0"/>
        <v>1.2976126255888512</v>
      </c>
      <c r="D19" s="19">
        <f t="shared" si="2"/>
        <v>15.490232853210214</v>
      </c>
    </row>
    <row r="20" spans="1:4" x14ac:dyDescent="0.25">
      <c r="A20" s="5" t="s">
        <v>15</v>
      </c>
      <c r="B20" s="6">
        <v>4.4062999999999998E-2</v>
      </c>
      <c r="C20" s="6">
        <f t="shared" si="0"/>
        <v>0.23230853196486953</v>
      </c>
      <c r="D20" s="19">
        <f t="shared" si="2"/>
        <v>2.7731799020453169</v>
      </c>
    </row>
    <row r="21" spans="1:4" x14ac:dyDescent="0.25">
      <c r="A21" s="4" t="s">
        <v>16</v>
      </c>
      <c r="B21" s="14">
        <f>SUM(B22)</f>
        <v>0.69403099999999995</v>
      </c>
      <c r="C21" s="8">
        <f t="shared" si="0"/>
        <v>3.6590636758302963</v>
      </c>
      <c r="D21" s="20">
        <f>B21*100/B$21</f>
        <v>100</v>
      </c>
    </row>
    <row r="22" spans="1:4" x14ac:dyDescent="0.25">
      <c r="A22" s="5" t="s">
        <v>17</v>
      </c>
      <c r="B22" s="6">
        <v>0.69403099999999995</v>
      </c>
      <c r="C22" s="6">
        <f t="shared" si="0"/>
        <v>3.6590636758302963</v>
      </c>
      <c r="D22" s="20">
        <f>B22*100/B$22</f>
        <v>100</v>
      </c>
    </row>
    <row r="23" spans="1:4" x14ac:dyDescent="0.25">
      <c r="A23" s="9" t="s">
        <v>18</v>
      </c>
      <c r="B23" s="18">
        <f>SUM(B21,B14,B5)</f>
        <v>18.967447999999997</v>
      </c>
      <c r="C23" s="10">
        <f>SUM(C21,C14,C5)</f>
        <v>100</v>
      </c>
      <c r="D23" s="21"/>
    </row>
    <row r="24" spans="1:4" x14ac:dyDescent="0.25">
      <c r="A24" s="4" t="s">
        <v>19</v>
      </c>
      <c r="B24" s="15">
        <f>SUM(B25:B28)</f>
        <v>5.8371410000000008</v>
      </c>
      <c r="C24" s="8">
        <f>B24*100/B$33</f>
        <v>73.561397141294464</v>
      </c>
      <c r="D24" s="20">
        <f>B24*100/B$24</f>
        <v>99.999999999999986</v>
      </c>
    </row>
    <row r="25" spans="1:4" x14ac:dyDescent="0.25">
      <c r="A25" s="5" t="s">
        <v>20</v>
      </c>
      <c r="B25" s="7">
        <v>5.3965240000000003</v>
      </c>
      <c r="C25" s="6">
        <f>B25*100/B$33</f>
        <v>68.008609890788478</v>
      </c>
      <c r="D25" s="19">
        <f>B25*100/B$24</f>
        <v>92.451492948345773</v>
      </c>
    </row>
    <row r="26" spans="1:4" x14ac:dyDescent="0.25">
      <c r="A26" s="5" t="s">
        <v>25</v>
      </c>
      <c r="B26" s="7">
        <v>2.7425999999999999E-2</v>
      </c>
      <c r="C26" s="6">
        <f t="shared" ref="C26:C32" si="3">B26*100/B$33</f>
        <v>0.34563065685703698</v>
      </c>
      <c r="D26" s="19">
        <f>B26*100/B$24</f>
        <v>0.46985330661020513</v>
      </c>
    </row>
    <row r="27" spans="1:4" x14ac:dyDescent="0.25">
      <c r="A27" s="5" t="s">
        <v>21</v>
      </c>
      <c r="B27" s="7">
        <v>0.41147400000000001</v>
      </c>
      <c r="C27" s="6">
        <f t="shared" si="3"/>
        <v>5.1855184459852852</v>
      </c>
      <c r="D27" s="19">
        <f>B27*100/B$24</f>
        <v>7.049238659816508</v>
      </c>
    </row>
    <row r="28" spans="1:4" x14ac:dyDescent="0.25">
      <c r="A28" s="5" t="s">
        <v>31</v>
      </c>
      <c r="B28" s="6">
        <v>1.717E-3</v>
      </c>
      <c r="C28" s="6">
        <f t="shared" si="3"/>
        <v>2.1638147663659756E-2</v>
      </c>
      <c r="D28" s="19">
        <f>B28*100/B$24</f>
        <v>2.9415085227511201E-2</v>
      </c>
    </row>
    <row r="29" spans="1:4" x14ac:dyDescent="0.25">
      <c r="A29" s="4" t="s">
        <v>22</v>
      </c>
      <c r="B29" s="16">
        <f>SUM(B30:B32)</f>
        <v>2.0979189999999996</v>
      </c>
      <c r="C29" s="8">
        <f>B29*100/B$33</f>
        <v>26.43860285870554</v>
      </c>
      <c r="D29" s="20">
        <f>B29*100/B$29</f>
        <v>100</v>
      </c>
    </row>
    <row r="30" spans="1:4" x14ac:dyDescent="0.25">
      <c r="A30" s="5" t="s">
        <v>23</v>
      </c>
      <c r="B30" s="7">
        <v>1.8591519999999999</v>
      </c>
      <c r="C30" s="6">
        <f t="shared" si="3"/>
        <v>23.429589694343836</v>
      </c>
      <c r="D30" s="19">
        <f>B30*100/B$29</f>
        <v>88.618864694013467</v>
      </c>
    </row>
    <row r="31" spans="1:4" x14ac:dyDescent="0.25">
      <c r="A31" s="5" t="s">
        <v>24</v>
      </c>
      <c r="B31" s="7">
        <v>0.232789</v>
      </c>
      <c r="C31" s="6">
        <f t="shared" si="3"/>
        <v>2.9336766199625459</v>
      </c>
      <c r="D31" s="19">
        <f>B31*100/B$29</f>
        <v>11.096186268392634</v>
      </c>
    </row>
    <row r="32" spans="1:4" x14ac:dyDescent="0.25">
      <c r="A32" s="5" t="s">
        <v>32</v>
      </c>
      <c r="B32" s="7">
        <v>5.9779999999999998E-3</v>
      </c>
      <c r="C32" s="6">
        <f t="shared" si="3"/>
        <v>7.5336544399160182E-2</v>
      </c>
      <c r="D32" s="19">
        <f>B32*100/B$29</f>
        <v>0.28494903759392048</v>
      </c>
    </row>
    <row r="33" spans="1:4" x14ac:dyDescent="0.25">
      <c r="A33" s="11" t="s">
        <v>29</v>
      </c>
      <c r="B33" s="17">
        <f>SUM(B29,B24)</f>
        <v>7.93506</v>
      </c>
      <c r="C33" s="13">
        <f>SUM(C29,C24)</f>
        <v>100</v>
      </c>
      <c r="D33" s="22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INSTITUT PARIS REGION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POTTIER Dylan</dc:creator>
  <cp:lastModifiedBy>POTTIER Dylan</cp:lastModifiedBy>
  <dcterms:created xsi:type="dcterms:W3CDTF">2024-06-16T21:00:19Z</dcterms:created>
  <dcterms:modified xsi:type="dcterms:W3CDTF">2024-09-02T14:17:57Z</dcterms:modified>
</cp:coreProperties>
</file>