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s\Pottier\Downloads\"/>
    </mc:Choice>
  </mc:AlternateContent>
  <xr:revisionPtr revIDLastSave="0" documentId="13_ncr:1_{D43C86AC-A8A2-46ED-B4D3-C3976017D247}" xr6:coauthVersionLast="47" xr6:coauthVersionMax="47" xr10:uidLastSave="{00000000-0000-0000-0000-000000000000}"/>
  <bookViews>
    <workbookView xWindow="28680" yWindow="2985" windowWidth="29040" windowHeight="15990" xr2:uid="{D5F59961-CB39-4C09-BAC5-1D8E0F2E318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9" i="1"/>
  <c r="I7" i="1" s="1"/>
  <c r="I8" i="1"/>
  <c r="H13" i="1"/>
  <c r="H12" i="1"/>
  <c r="H11" i="1"/>
  <c r="H10" i="1"/>
  <c r="H9" i="1"/>
  <c r="H8" i="1"/>
  <c r="H7" i="1"/>
  <c r="H6" i="1"/>
  <c r="C13" i="1"/>
  <c r="D13" i="1"/>
  <c r="E13" i="1"/>
  <c r="F13" i="1"/>
  <c r="G13" i="1"/>
  <c r="B13" i="1"/>
  <c r="G12" i="1"/>
  <c r="F12" i="1"/>
  <c r="E12" i="1"/>
  <c r="D12" i="1"/>
  <c r="C12" i="1"/>
  <c r="B12" i="1"/>
  <c r="G11" i="1"/>
  <c r="G7" i="1" s="1"/>
  <c r="F11" i="1"/>
  <c r="E11" i="1"/>
  <c r="D11" i="1"/>
  <c r="C11" i="1"/>
  <c r="B11" i="1"/>
  <c r="G10" i="1"/>
  <c r="F10" i="1"/>
  <c r="E10" i="1"/>
  <c r="D10" i="1"/>
  <c r="C10" i="1"/>
  <c r="B10" i="1"/>
  <c r="G9" i="1"/>
  <c r="F9" i="1"/>
  <c r="E9" i="1"/>
  <c r="E7" i="1" s="1"/>
  <c r="D9" i="1"/>
  <c r="C9" i="1"/>
  <c r="B9" i="1"/>
  <c r="B7" i="1" s="1"/>
  <c r="G8" i="1"/>
  <c r="F8" i="1"/>
  <c r="E8" i="1"/>
  <c r="D8" i="1"/>
  <c r="C8" i="1"/>
  <c r="C6" i="1" s="1"/>
  <c r="B8" i="1"/>
  <c r="G6" i="1"/>
  <c r="C7" i="1"/>
  <c r="I6" i="1" l="1"/>
  <c r="I5" i="1" s="1"/>
  <c r="H5" i="1"/>
  <c r="D7" i="1"/>
  <c r="F7" i="1"/>
  <c r="D6" i="1"/>
  <c r="F6" i="1"/>
  <c r="F5" i="1" s="1"/>
  <c r="E6" i="1"/>
  <c r="E5" i="1" s="1"/>
  <c r="B6" i="1"/>
  <c r="B5" i="1" s="1"/>
  <c r="C5" i="1"/>
  <c r="G5" i="1"/>
  <c r="D5" i="1" l="1"/>
</calcChain>
</file>

<file path=xl/sharedStrings.xml><?xml version="1.0" encoding="utf-8"?>
<sst xmlns="http://schemas.openxmlformats.org/spreadsheetml/2006/main" count="30" uniqueCount="30">
  <si>
    <t>TOTAL</t>
  </si>
  <si>
    <t>ENR&amp;R</t>
  </si>
  <si>
    <t>Non ENR&amp;R</t>
  </si>
  <si>
    <t>ÉLEC - Solaire PV</t>
  </si>
  <si>
    <t>ÉLEC - Eolien</t>
  </si>
  <si>
    <t>ÉLEC - Hydraulique</t>
  </si>
  <si>
    <t>ÉLEC - Thermique fossile</t>
  </si>
  <si>
    <t>Chaleur ENR&amp;R</t>
  </si>
  <si>
    <t>Chaleur Non ENR&amp;R</t>
  </si>
  <si>
    <t>Elec Non ENR&amp;R</t>
  </si>
  <si>
    <t>Gaz EnR&amp;R</t>
  </si>
  <si>
    <t>Elec ENR&amp;R</t>
  </si>
  <si>
    <t>Fraîcheur ENR&amp;R</t>
  </si>
  <si>
    <t>CHALEUR - UIDND</t>
  </si>
  <si>
    <t>CHALEUR - Géothermie profonde</t>
  </si>
  <si>
    <t>CHALEUR - Géothermie de surface</t>
  </si>
  <si>
    <t>CHALEUR - Bois-énergie</t>
  </si>
  <si>
    <t>CHALEUR - PAC aérothermique</t>
  </si>
  <si>
    <t>CHALEUR - Autres EnR&amp;R</t>
  </si>
  <si>
    <t>CHALEUR - Thermique fossile</t>
  </si>
  <si>
    <t>CHALEUR - Autres non EnR&amp;R</t>
  </si>
  <si>
    <t>FRAÎCHEUR</t>
  </si>
  <si>
    <t>ÉLEC - UIDND</t>
  </si>
  <si>
    <t>CHALEUR - Méthanisation</t>
  </si>
  <si>
    <t>ÉLEC - Méthanisation</t>
  </si>
  <si>
    <t>ÉLEC - Autres EnR&amp;R</t>
  </si>
  <si>
    <t>ÉLEC - Autres non EnR&amp;R</t>
  </si>
  <si>
    <t>GAZ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</si>
  <si>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AREC ÎdF 2024</t>
    </r>
  </si>
  <si>
    <t>Évolution des productions énergétiques (2017-2024) -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</si>
</sst>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1" applyNumberFormat="1" applyFont="1" applyFill="1" applyAlignment="1">
      <alignment horizontal="left" indent="2"/>
    </xf>
    <xf numFmtId="164" fontId="0" fillId="0" borderId="0" xfId="0" applyNumberFormat="1"/>
    <xf numFmtId="9" fontId="0" fillId="0" borderId="0" xfId="2" applyFont="1" applyFill="1" applyAlignment="1">
      <alignment horizontal="left" indent="2"/>
    </xf>
    <xf numFmtId="164" fontId="0" fillId="0" borderId="1" xfId="1" applyNumberFormat="1" applyFont="1" applyFill="1" applyBorder="1" applyAlignment="1">
      <alignment horizontal="left" indent="2"/>
    </xf>
    <xf numFmtId="3" fontId="0" fillId="0" borderId="1" xfId="0" applyNumberFormat="1" applyBorder="1"/>
    <xf numFmtId="3" fontId="0" fillId="0" borderId="0" xfId="0" applyNumberFormat="1"/>
    <xf numFmtId="164" fontId="1" fillId="0" borderId="0" xfId="1" applyNumberFormat="1" applyFont="1" applyFill="1" applyAlignment="1">
      <alignment horizontal="left" indent="2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left" indent="2"/>
    </xf>
    <xf numFmtId="164" fontId="0" fillId="0" borderId="0" xfId="1" applyNumberFormat="1" applyFont="1" applyFill="1" applyBorder="1" applyAlignment="1">
      <alignment horizontal="left" indent="2"/>
    </xf>
    <xf numFmtId="0" fontId="2" fillId="0" borderId="2" xfId="0" applyFont="1" applyBorder="1" applyAlignment="1">
      <alignment horizontal="right" vertical="center"/>
    </xf>
    <xf numFmtId="164" fontId="0" fillId="0" borderId="2" xfId="1" applyNumberFormat="1" applyFont="1" applyFill="1" applyBorder="1" applyAlignment="1">
      <alignment horizontal="left" indent="2"/>
    </xf>
    <xf numFmtId="0" fontId="2" fillId="0" borderId="3" xfId="0" applyFont="1" applyBorder="1" applyAlignment="1">
      <alignment horizontal="right" vertical="center"/>
    </xf>
    <xf numFmtId="164" fontId="0" fillId="0" borderId="3" xfId="1" applyNumberFormat="1" applyFont="1" applyFill="1" applyBorder="1" applyAlignment="1">
      <alignment horizontal="left" indent="2"/>
    </xf>
    <xf numFmtId="0" fontId="3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7E2D-9893-4515-AF1D-4266CD04C72B}">
  <dimension ref="A1:P32"/>
  <sheetViews>
    <sheetView tabSelected="1" workbookViewId="0">
      <selection activeCell="H30" sqref="H30"/>
    </sheetView>
  </sheetViews>
  <sheetFormatPr baseColWidth="10" defaultColWidth="11.44140625" defaultRowHeight="14.4" x14ac:dyDescent="0.3"/>
  <cols>
    <col min="1" max="1" width="33.6640625" customWidth="1"/>
    <col min="2" max="2" width="18.5546875" bestFit="1" customWidth="1"/>
    <col min="3" max="3" width="21.33203125" bestFit="1" customWidth="1"/>
    <col min="4" max="4" width="18.5546875" bestFit="1" customWidth="1"/>
    <col min="5" max="8" width="13.88671875" bestFit="1" customWidth="1"/>
  </cols>
  <sheetData>
    <row r="1" spans="1:16" x14ac:dyDescent="0.3">
      <c r="A1" t="s">
        <v>29</v>
      </c>
    </row>
    <row r="2" spans="1:16" x14ac:dyDescent="0.3">
      <c r="A2" s="17" t="s">
        <v>28</v>
      </c>
    </row>
    <row r="4" spans="1:16" x14ac:dyDescent="0.3">
      <c r="B4" s="8">
        <v>2017</v>
      </c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</row>
    <row r="5" spans="1:16" x14ac:dyDescent="0.3">
      <c r="A5" s="9" t="s">
        <v>0</v>
      </c>
      <c r="B5" s="11">
        <f t="shared" ref="B5:H5" si="0">SUM(B6:B7)</f>
        <v>25828.986043000001</v>
      </c>
      <c r="C5" s="11">
        <f t="shared" si="0"/>
        <v>26125.834171999999</v>
      </c>
      <c r="D5" s="11">
        <f t="shared" si="0"/>
        <v>26593.795683</v>
      </c>
      <c r="E5" s="11">
        <f t="shared" si="0"/>
        <v>26665.240081000004</v>
      </c>
      <c r="F5" s="11">
        <f t="shared" si="0"/>
        <v>29957.461285999998</v>
      </c>
      <c r="G5" s="11">
        <f t="shared" si="0"/>
        <v>29164.883008000001</v>
      </c>
      <c r="H5" s="11">
        <f t="shared" si="0"/>
        <v>29977.188840999996</v>
      </c>
      <c r="I5" s="11">
        <f t="shared" ref="I5" si="1">SUM(I6:I7)</f>
        <v>30279.061999999998</v>
      </c>
    </row>
    <row r="6" spans="1:16" x14ac:dyDescent="0.3">
      <c r="A6" s="9" t="s">
        <v>1</v>
      </c>
      <c r="B6" s="12">
        <f t="shared" ref="B6:H6" si="2">SUM(B10,B12,B13,B8)</f>
        <v>16624.217043000001</v>
      </c>
      <c r="C6" s="12">
        <f t="shared" si="2"/>
        <v>17299.033171999999</v>
      </c>
      <c r="D6" s="12">
        <f t="shared" si="2"/>
        <v>18316.044683</v>
      </c>
      <c r="E6" s="12">
        <f t="shared" si="2"/>
        <v>18401.997081000001</v>
      </c>
      <c r="F6" s="12">
        <f t="shared" si="2"/>
        <v>20520.876285999999</v>
      </c>
      <c r="G6" s="12">
        <f t="shared" si="2"/>
        <v>21093.741008000001</v>
      </c>
      <c r="H6" s="12">
        <f t="shared" si="2"/>
        <v>22266.945840999997</v>
      </c>
      <c r="I6" s="12">
        <f t="shared" ref="I6" si="3">SUM(I10,I12,I13,I8)</f>
        <v>22460.061999999998</v>
      </c>
      <c r="J6" s="3"/>
    </row>
    <row r="7" spans="1:16" x14ac:dyDescent="0.3">
      <c r="A7" s="13" t="s">
        <v>2</v>
      </c>
      <c r="B7" s="14">
        <f t="shared" ref="B7:H7" si="4">SUM(B9,B11)</f>
        <v>9204.7690000000002</v>
      </c>
      <c r="C7" s="14">
        <f t="shared" si="4"/>
        <v>8826.8009999999995</v>
      </c>
      <c r="D7" s="14">
        <f t="shared" si="4"/>
        <v>8277.7510000000002</v>
      </c>
      <c r="E7" s="14">
        <f t="shared" si="4"/>
        <v>8263.2430000000004</v>
      </c>
      <c r="F7" s="14">
        <f t="shared" si="4"/>
        <v>9436.5849999999991</v>
      </c>
      <c r="G7" s="14">
        <f t="shared" si="4"/>
        <v>8071.1419999999998</v>
      </c>
      <c r="H7" s="14">
        <f t="shared" si="4"/>
        <v>7710.2430000000004</v>
      </c>
      <c r="I7" s="14">
        <f t="shared" ref="I7" si="5">SUM(I9,I11)</f>
        <v>7819</v>
      </c>
    </row>
    <row r="8" spans="1:16" x14ac:dyDescent="0.3">
      <c r="A8" s="9" t="s">
        <v>7</v>
      </c>
      <c r="B8" s="1">
        <f>SUM(B14:B20)</f>
        <v>14104.49</v>
      </c>
      <c r="C8" s="1">
        <f t="shared" ref="C8:H8" si="6">SUM(C14:C20)</f>
        <v>14652.57</v>
      </c>
      <c r="D8" s="1">
        <f t="shared" si="6"/>
        <v>15694.983999999999</v>
      </c>
      <c r="E8" s="1">
        <f t="shared" si="6"/>
        <v>15713.960999999999</v>
      </c>
      <c r="F8" s="1">
        <f t="shared" si="6"/>
        <v>17541.091</v>
      </c>
      <c r="G8" s="1">
        <f t="shared" si="6"/>
        <v>17595.302</v>
      </c>
      <c r="H8" s="1">
        <f t="shared" si="6"/>
        <v>18536.794999999998</v>
      </c>
      <c r="I8" s="1">
        <f t="shared" ref="I8" si="7">SUM(I14:I20)</f>
        <v>18633</v>
      </c>
    </row>
    <row r="9" spans="1:16" x14ac:dyDescent="0.3">
      <c r="A9" s="9" t="s">
        <v>8</v>
      </c>
      <c r="B9" s="1">
        <f>SUM(B21:B22)</f>
        <v>7073.1620000000003</v>
      </c>
      <c r="C9" s="1">
        <f t="shared" ref="C9:H9" si="8">SUM(C21:C22)</f>
        <v>7097.2659999999996</v>
      </c>
      <c r="D9" s="1">
        <f t="shared" si="8"/>
        <v>6597.9030000000002</v>
      </c>
      <c r="E9" s="1">
        <f t="shared" si="8"/>
        <v>6521.7280000000001</v>
      </c>
      <c r="F9" s="1">
        <f t="shared" si="8"/>
        <v>7525.5720000000001</v>
      </c>
      <c r="G9" s="1">
        <f t="shared" si="8"/>
        <v>5955.424</v>
      </c>
      <c r="H9" s="1">
        <f t="shared" si="8"/>
        <v>6097.3440000000001</v>
      </c>
      <c r="I9" s="1">
        <f t="shared" ref="I9" si="9">SUM(I21:I22)</f>
        <v>6463</v>
      </c>
    </row>
    <row r="10" spans="1:16" x14ac:dyDescent="0.3">
      <c r="A10" s="15" t="s">
        <v>11</v>
      </c>
      <c r="B10" s="16">
        <f>SUM(B24:B29)</f>
        <v>1556.1710429999998</v>
      </c>
      <c r="C10" s="16">
        <f t="shared" ref="C10:H10" si="10">SUM(C24:C29)</f>
        <v>1580.4751719999999</v>
      </c>
      <c r="D10" s="16">
        <f t="shared" si="10"/>
        <v>1576.2456830000001</v>
      </c>
      <c r="E10" s="16">
        <f t="shared" si="10"/>
        <v>1717.2440810000001</v>
      </c>
      <c r="F10" s="16">
        <f t="shared" si="10"/>
        <v>1895.8562860000002</v>
      </c>
      <c r="G10" s="16">
        <f t="shared" si="10"/>
        <v>1905.2310080000002</v>
      </c>
      <c r="H10" s="16">
        <f t="shared" si="10"/>
        <v>1960.4958409999999</v>
      </c>
      <c r="I10" s="16">
        <f t="shared" ref="I10" si="11">SUM(I24:I29)</f>
        <v>1954.0619999999999</v>
      </c>
    </row>
    <row r="11" spans="1:16" x14ac:dyDescent="0.3">
      <c r="A11" s="13" t="s">
        <v>9</v>
      </c>
      <c r="B11" s="14">
        <f>SUM(B30:B31)</f>
        <v>2131.607</v>
      </c>
      <c r="C11" s="14">
        <f t="shared" ref="C11:H11" si="12">SUM(C30:C31)</f>
        <v>1729.5350000000001</v>
      </c>
      <c r="D11" s="14">
        <f t="shared" si="12"/>
        <v>1679.848</v>
      </c>
      <c r="E11" s="14">
        <f t="shared" si="12"/>
        <v>1741.5149999999999</v>
      </c>
      <c r="F11" s="14">
        <f t="shared" si="12"/>
        <v>1911.0129999999999</v>
      </c>
      <c r="G11" s="14">
        <f t="shared" si="12"/>
        <v>2115.7179999999998</v>
      </c>
      <c r="H11" s="14">
        <f t="shared" si="12"/>
        <v>1612.8989999999999</v>
      </c>
      <c r="I11" s="14">
        <f t="shared" ref="I11" si="13">SUM(I30:I31)</f>
        <v>1356</v>
      </c>
    </row>
    <row r="12" spans="1:16" x14ac:dyDescent="0.3">
      <c r="A12" s="9" t="s">
        <v>10</v>
      </c>
      <c r="B12" s="1">
        <f>SUM(B32)</f>
        <v>67.638000000000005</v>
      </c>
      <c r="C12" s="1">
        <f t="shared" ref="C12:H12" si="14">SUM(C32)</f>
        <v>126</v>
      </c>
      <c r="D12" s="1">
        <f t="shared" si="14"/>
        <v>169.947</v>
      </c>
      <c r="E12" s="1">
        <f t="shared" si="14"/>
        <v>235.792</v>
      </c>
      <c r="F12" s="1">
        <f t="shared" si="14"/>
        <v>351.73399999999998</v>
      </c>
      <c r="G12" s="1">
        <f t="shared" si="14"/>
        <v>706</v>
      </c>
      <c r="H12" s="1">
        <f t="shared" si="14"/>
        <v>887.65499999999997</v>
      </c>
      <c r="I12" s="1">
        <f t="shared" ref="I12" si="15">SUM(I32)</f>
        <v>1075</v>
      </c>
    </row>
    <row r="13" spans="1:16" x14ac:dyDescent="0.3">
      <c r="A13" s="9" t="s">
        <v>12</v>
      </c>
      <c r="B13" s="1">
        <f>SUM(B23)</f>
        <v>895.91800000000001</v>
      </c>
      <c r="C13" s="1">
        <f t="shared" ref="C13:H13" si="16">SUM(C23)</f>
        <v>939.98800000000006</v>
      </c>
      <c r="D13" s="1">
        <f t="shared" si="16"/>
        <v>874.86800000000005</v>
      </c>
      <c r="E13" s="1">
        <f t="shared" si="16"/>
        <v>735</v>
      </c>
      <c r="F13" s="1">
        <f t="shared" si="16"/>
        <v>732.19500000000005</v>
      </c>
      <c r="G13" s="1">
        <f t="shared" si="16"/>
        <v>887.20799999999997</v>
      </c>
      <c r="H13" s="1">
        <f t="shared" si="16"/>
        <v>882</v>
      </c>
      <c r="I13" s="1">
        <f t="shared" ref="I13" si="17">SUM(I23)</f>
        <v>798</v>
      </c>
    </row>
    <row r="14" spans="1:16" x14ac:dyDescent="0.3">
      <c r="A14" s="10" t="s">
        <v>13</v>
      </c>
      <c r="B14" s="4">
        <v>4301.643</v>
      </c>
      <c r="C14" s="4">
        <v>4128.4660000000003</v>
      </c>
      <c r="D14" s="4">
        <v>4561.3040000000001</v>
      </c>
      <c r="E14" s="4">
        <v>4391.2610000000004</v>
      </c>
      <c r="F14" s="4">
        <v>5089.3850000000002</v>
      </c>
      <c r="G14" s="4">
        <v>5039.5659999999998</v>
      </c>
      <c r="H14" s="5">
        <v>4891.049</v>
      </c>
      <c r="I14" s="5">
        <v>4559</v>
      </c>
      <c r="J14" s="2"/>
      <c r="K14" s="2"/>
      <c r="L14" s="2"/>
      <c r="M14" s="2"/>
      <c r="N14" s="2"/>
      <c r="O14" s="2"/>
      <c r="P14" s="2"/>
    </row>
    <row r="15" spans="1:16" x14ac:dyDescent="0.3">
      <c r="A15" s="9" t="s">
        <v>14</v>
      </c>
      <c r="B15" s="1">
        <v>1382.567</v>
      </c>
      <c r="C15" s="1">
        <v>1547</v>
      </c>
      <c r="D15" s="1">
        <v>1748</v>
      </c>
      <c r="E15" s="1">
        <v>1767</v>
      </c>
      <c r="F15" s="1">
        <v>1951</v>
      </c>
      <c r="G15" s="1">
        <v>1840</v>
      </c>
      <c r="H15" s="6">
        <v>1990</v>
      </c>
      <c r="I15" s="6">
        <v>2054</v>
      </c>
      <c r="J15" s="2"/>
      <c r="K15" s="2"/>
      <c r="L15" s="2"/>
      <c r="M15" s="2"/>
      <c r="N15" s="2"/>
      <c r="O15" s="2"/>
    </row>
    <row r="16" spans="1:16" x14ac:dyDescent="0.3">
      <c r="A16" s="9" t="s">
        <v>15</v>
      </c>
      <c r="B16" s="1">
        <v>104</v>
      </c>
      <c r="C16" s="1">
        <v>124</v>
      </c>
      <c r="D16" s="1">
        <v>99</v>
      </c>
      <c r="E16" s="1">
        <v>125</v>
      </c>
      <c r="F16" s="1">
        <v>119</v>
      </c>
      <c r="G16" s="1">
        <v>122</v>
      </c>
      <c r="H16" s="6">
        <v>132</v>
      </c>
      <c r="I16" s="6">
        <v>137</v>
      </c>
      <c r="J16" s="2"/>
      <c r="K16" s="2"/>
      <c r="L16" s="2"/>
      <c r="M16" s="2"/>
      <c r="N16" s="2"/>
      <c r="O16" s="2"/>
    </row>
    <row r="17" spans="1:15" x14ac:dyDescent="0.3">
      <c r="A17" s="9" t="s">
        <v>16</v>
      </c>
      <c r="B17" s="1">
        <v>5302</v>
      </c>
      <c r="C17" s="1">
        <v>5492.8530000000001</v>
      </c>
      <c r="D17" s="1">
        <v>5373.317</v>
      </c>
      <c r="E17" s="1">
        <v>5180.0959999999995</v>
      </c>
      <c r="F17" s="1">
        <v>5440.9369999999999</v>
      </c>
      <c r="G17" s="7">
        <v>5036.9080000000004</v>
      </c>
      <c r="H17" s="6">
        <v>5151.335</v>
      </c>
      <c r="I17" s="6">
        <v>5437</v>
      </c>
      <c r="J17" s="2"/>
      <c r="K17" s="2"/>
      <c r="L17" s="2"/>
      <c r="M17" s="2"/>
      <c r="N17" s="2"/>
      <c r="O17" s="2"/>
    </row>
    <row r="18" spans="1:15" x14ac:dyDescent="0.3">
      <c r="A18" s="9" t="s">
        <v>23</v>
      </c>
      <c r="B18" s="1">
        <v>421.28</v>
      </c>
      <c r="C18" s="1">
        <v>440.25099999999998</v>
      </c>
      <c r="D18" s="1">
        <v>436.363</v>
      </c>
      <c r="E18" s="1">
        <v>442.60399999999998</v>
      </c>
      <c r="F18" s="1">
        <v>482.76900000000001</v>
      </c>
      <c r="G18" s="1">
        <v>463.82799999999997</v>
      </c>
      <c r="H18" s="6">
        <v>635.41099999999994</v>
      </c>
      <c r="I18" s="6">
        <v>503</v>
      </c>
      <c r="J18" s="2"/>
      <c r="K18" s="2"/>
      <c r="L18" s="2"/>
      <c r="M18" s="2"/>
      <c r="N18" s="2"/>
      <c r="O18" s="2"/>
    </row>
    <row r="19" spans="1:15" x14ac:dyDescent="0.3">
      <c r="A19" s="9" t="s">
        <v>17</v>
      </c>
      <c r="B19" s="1">
        <v>2453</v>
      </c>
      <c r="C19" s="1">
        <v>2738</v>
      </c>
      <c r="D19" s="1">
        <v>3181</v>
      </c>
      <c r="E19" s="1">
        <v>3624</v>
      </c>
      <c r="F19" s="1">
        <v>4266</v>
      </c>
      <c r="G19" s="1">
        <v>4840</v>
      </c>
      <c r="H19" s="6">
        <v>5500</v>
      </c>
      <c r="I19" s="6">
        <v>5755</v>
      </c>
      <c r="J19" s="2"/>
      <c r="K19" s="2"/>
      <c r="L19" s="2"/>
      <c r="M19" s="2"/>
      <c r="N19" s="2"/>
      <c r="O19" s="2"/>
    </row>
    <row r="20" spans="1:15" x14ac:dyDescent="0.3">
      <c r="A20" s="9" t="s">
        <v>18</v>
      </c>
      <c r="B20" s="1">
        <v>140</v>
      </c>
      <c r="C20" s="1">
        <v>182</v>
      </c>
      <c r="D20" s="1">
        <v>296</v>
      </c>
      <c r="E20" s="1">
        <v>184</v>
      </c>
      <c r="F20" s="1">
        <v>192</v>
      </c>
      <c r="G20" s="1">
        <v>253</v>
      </c>
      <c r="H20" s="6">
        <v>237</v>
      </c>
      <c r="I20" s="6">
        <v>188</v>
      </c>
      <c r="J20" s="2"/>
      <c r="K20" s="2"/>
      <c r="L20" s="2"/>
      <c r="M20" s="2"/>
      <c r="N20" s="2"/>
      <c r="O20" s="2"/>
    </row>
    <row r="21" spans="1:15" x14ac:dyDescent="0.3">
      <c r="A21" s="9" t="s">
        <v>19</v>
      </c>
      <c r="B21" s="1">
        <v>7000.1620000000003</v>
      </c>
      <c r="C21" s="1">
        <v>7021.2659999999996</v>
      </c>
      <c r="D21" s="1">
        <v>6485.9030000000002</v>
      </c>
      <c r="E21" s="1">
        <v>6427.7280000000001</v>
      </c>
      <c r="F21" s="1">
        <v>7431.5720000000001</v>
      </c>
      <c r="G21" s="1">
        <v>5835.424</v>
      </c>
      <c r="H21" s="6">
        <v>5964.3440000000001</v>
      </c>
      <c r="I21" s="6">
        <v>6300</v>
      </c>
      <c r="J21" s="2"/>
      <c r="K21" s="2"/>
      <c r="L21" s="2"/>
      <c r="M21" s="2"/>
      <c r="N21" s="2"/>
      <c r="O21" s="2"/>
    </row>
    <row r="22" spans="1:15" x14ac:dyDescent="0.3">
      <c r="A22" s="9" t="s">
        <v>20</v>
      </c>
      <c r="B22" s="1">
        <v>73</v>
      </c>
      <c r="C22" s="1">
        <v>76</v>
      </c>
      <c r="D22" s="1">
        <v>112</v>
      </c>
      <c r="E22" s="1">
        <v>94</v>
      </c>
      <c r="F22" s="1">
        <v>94</v>
      </c>
      <c r="G22" s="1">
        <v>120</v>
      </c>
      <c r="H22" s="6">
        <v>133</v>
      </c>
      <c r="I22" s="6">
        <v>163</v>
      </c>
      <c r="J22" s="2"/>
      <c r="K22" s="2"/>
      <c r="L22" s="2"/>
      <c r="M22" s="2"/>
      <c r="N22" s="2"/>
      <c r="O22" s="2"/>
    </row>
    <row r="23" spans="1:15" x14ac:dyDescent="0.3">
      <c r="A23" s="9" t="s">
        <v>21</v>
      </c>
      <c r="B23" s="1">
        <v>895.91800000000001</v>
      </c>
      <c r="C23" s="1">
        <v>939.98800000000006</v>
      </c>
      <c r="D23" s="1">
        <v>874.86800000000005</v>
      </c>
      <c r="E23" s="1">
        <v>735</v>
      </c>
      <c r="F23" s="1">
        <v>732.19500000000005</v>
      </c>
      <c r="G23" s="1">
        <v>887.20799999999997</v>
      </c>
      <c r="H23" s="6">
        <v>882</v>
      </c>
      <c r="I23" s="6">
        <v>798</v>
      </c>
      <c r="J23" s="2"/>
      <c r="K23" s="2"/>
      <c r="L23" s="2"/>
      <c r="M23" s="2"/>
      <c r="N23" s="2"/>
      <c r="O23" s="2"/>
    </row>
    <row r="24" spans="1:15" x14ac:dyDescent="0.3">
      <c r="A24" s="9" t="s">
        <v>22</v>
      </c>
      <c r="B24" s="1">
        <v>992.51300000000003</v>
      </c>
      <c r="C24" s="1">
        <v>981.44200000000001</v>
      </c>
      <c r="D24" s="1">
        <v>930.32799999999997</v>
      </c>
      <c r="E24" s="1">
        <v>955.303</v>
      </c>
      <c r="F24" s="1">
        <v>1077.962</v>
      </c>
      <c r="G24" s="1">
        <v>1073.8030000000001</v>
      </c>
      <c r="H24" s="6">
        <v>1004.742</v>
      </c>
      <c r="I24" s="6">
        <v>1086</v>
      </c>
      <c r="J24" s="2"/>
      <c r="K24" s="2"/>
      <c r="L24" s="2"/>
      <c r="M24" s="2"/>
      <c r="N24" s="2"/>
      <c r="O24" s="2"/>
    </row>
    <row r="25" spans="1:15" x14ac:dyDescent="0.3">
      <c r="A25" s="9" t="s">
        <v>3</v>
      </c>
      <c r="B25" s="1">
        <v>67</v>
      </c>
      <c r="C25" s="1">
        <v>77</v>
      </c>
      <c r="D25" s="1">
        <v>88</v>
      </c>
      <c r="E25" s="1">
        <v>115</v>
      </c>
      <c r="F25" s="1">
        <v>148</v>
      </c>
      <c r="G25" s="1">
        <v>196</v>
      </c>
      <c r="H25" s="6">
        <v>280</v>
      </c>
      <c r="I25" s="6">
        <v>280</v>
      </c>
      <c r="J25" s="2"/>
      <c r="K25" s="2"/>
      <c r="L25" s="2"/>
      <c r="M25" s="2"/>
      <c r="N25" s="2"/>
      <c r="O25" s="2"/>
    </row>
    <row r="26" spans="1:15" x14ac:dyDescent="0.3">
      <c r="A26" s="9" t="s">
        <v>4</v>
      </c>
      <c r="B26" s="1">
        <v>53</v>
      </c>
      <c r="C26" s="1">
        <v>82</v>
      </c>
      <c r="D26" s="1">
        <v>143</v>
      </c>
      <c r="E26" s="1">
        <v>220</v>
      </c>
      <c r="F26" s="1">
        <v>237</v>
      </c>
      <c r="G26" s="1">
        <v>252</v>
      </c>
      <c r="H26" s="6">
        <v>314</v>
      </c>
      <c r="I26" s="6">
        <v>247</v>
      </c>
      <c r="J26" s="2"/>
      <c r="K26" s="2"/>
      <c r="L26" s="2"/>
      <c r="M26" s="2"/>
      <c r="N26" s="2"/>
      <c r="O26" s="2"/>
    </row>
    <row r="27" spans="1:15" x14ac:dyDescent="0.3">
      <c r="A27" s="9" t="s">
        <v>5</v>
      </c>
      <c r="B27" s="1">
        <v>58.677042999999998</v>
      </c>
      <c r="C27" s="1">
        <v>40.665171999999998</v>
      </c>
      <c r="D27" s="1">
        <v>61.823682999999996</v>
      </c>
      <c r="E27" s="1">
        <v>44.357081000000001</v>
      </c>
      <c r="F27" s="1">
        <v>65.244286000000002</v>
      </c>
      <c r="G27" s="1">
        <v>57.382007999999999</v>
      </c>
      <c r="H27" s="6">
        <v>65.708841000000007</v>
      </c>
      <c r="I27" s="6">
        <v>55</v>
      </c>
      <c r="J27" s="2"/>
      <c r="K27" s="2"/>
      <c r="L27" s="2"/>
      <c r="M27" s="2"/>
      <c r="N27" s="2"/>
      <c r="O27" s="2"/>
    </row>
    <row r="28" spans="1:15" x14ac:dyDescent="0.3">
      <c r="A28" s="9" t="s">
        <v>24</v>
      </c>
      <c r="B28" s="1">
        <v>384.95100000000002</v>
      </c>
      <c r="C28" s="1">
        <v>399.36700000000002</v>
      </c>
      <c r="D28" s="1">
        <v>353.05399999999997</v>
      </c>
      <c r="E28" s="1">
        <v>382.49200000000002</v>
      </c>
      <c r="F28" s="1">
        <v>367.55700000000002</v>
      </c>
      <c r="G28" s="1">
        <v>325.95999999999998</v>
      </c>
      <c r="H28" s="6">
        <v>296.01</v>
      </c>
      <c r="I28" s="6">
        <v>286</v>
      </c>
      <c r="J28" s="2"/>
      <c r="K28" s="2"/>
      <c r="L28" s="2"/>
      <c r="M28" s="2"/>
      <c r="N28" s="2"/>
      <c r="O28" s="2"/>
    </row>
    <row r="29" spans="1:15" x14ac:dyDescent="0.3">
      <c r="A29" s="9" t="s">
        <v>25</v>
      </c>
      <c r="B29" s="1">
        <v>0.03</v>
      </c>
      <c r="C29" s="1">
        <v>1E-3</v>
      </c>
      <c r="D29" s="1">
        <v>0.04</v>
      </c>
      <c r="E29" s="1">
        <v>9.1999999999999998E-2</v>
      </c>
      <c r="F29" s="1">
        <v>9.2999999999999999E-2</v>
      </c>
      <c r="G29" s="1">
        <v>8.5999999999999993E-2</v>
      </c>
      <c r="H29">
        <v>3.5000000000000003E-2</v>
      </c>
      <c r="I29" s="6">
        <v>6.2E-2</v>
      </c>
      <c r="J29" s="2"/>
      <c r="K29" s="2"/>
      <c r="L29" s="2"/>
      <c r="M29" s="2"/>
      <c r="N29" s="2"/>
      <c r="O29" s="2"/>
    </row>
    <row r="30" spans="1:15" x14ac:dyDescent="0.3">
      <c r="A30" s="9" t="s">
        <v>6</v>
      </c>
      <c r="B30" s="1">
        <v>2131.607</v>
      </c>
      <c r="C30" s="1">
        <v>1729.5350000000001</v>
      </c>
      <c r="D30" s="1">
        <v>1679.848</v>
      </c>
      <c r="E30" s="1">
        <v>1741.5139999999999</v>
      </c>
      <c r="F30" s="1">
        <v>1910.76</v>
      </c>
      <c r="G30" s="1">
        <v>2115</v>
      </c>
      <c r="H30" s="6">
        <v>1600</v>
      </c>
      <c r="I30" s="6">
        <v>1260</v>
      </c>
      <c r="J30" s="2"/>
      <c r="K30" s="2"/>
      <c r="L30" s="2"/>
      <c r="M30" s="2"/>
      <c r="N30" s="2"/>
      <c r="O30" s="2"/>
    </row>
    <row r="31" spans="1:15" x14ac:dyDescent="0.3">
      <c r="A31" s="9" t="s">
        <v>26</v>
      </c>
      <c r="B31" s="1">
        <v>0</v>
      </c>
      <c r="C31" s="1">
        <v>0</v>
      </c>
      <c r="D31" s="1">
        <v>0</v>
      </c>
      <c r="E31" s="1">
        <v>1E-3</v>
      </c>
      <c r="F31" s="1">
        <v>0.253</v>
      </c>
      <c r="G31" s="1">
        <v>0.71799999999999997</v>
      </c>
      <c r="H31" s="6">
        <v>12.898999999999999</v>
      </c>
      <c r="I31" s="6">
        <v>96</v>
      </c>
      <c r="J31" s="2"/>
      <c r="K31" s="2"/>
      <c r="L31" s="2"/>
      <c r="M31" s="2"/>
      <c r="N31" s="2"/>
      <c r="O31" s="2"/>
    </row>
    <row r="32" spans="1:15" x14ac:dyDescent="0.3">
      <c r="A32" s="9" t="s">
        <v>27</v>
      </c>
      <c r="B32" s="1">
        <v>67.638000000000005</v>
      </c>
      <c r="C32" s="1">
        <v>126</v>
      </c>
      <c r="D32" s="1">
        <v>169.947</v>
      </c>
      <c r="E32" s="1">
        <v>235.792</v>
      </c>
      <c r="F32" s="1">
        <v>351.73399999999998</v>
      </c>
      <c r="G32" s="1">
        <v>706</v>
      </c>
      <c r="H32" s="6">
        <v>887.65499999999997</v>
      </c>
      <c r="I32" s="6">
        <v>1075</v>
      </c>
      <c r="J32" s="2"/>
      <c r="K32" s="2"/>
      <c r="L32" s="2"/>
      <c r="M32" s="2"/>
      <c r="N32" s="2"/>
      <c r="O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2024-06-16T21:17:26Z</dcterms:created>
  <dcterms:modified xsi:type="dcterms:W3CDTF">2026-09-04T14:31:35Z</dcterms:modified>
</cp:coreProperties>
</file>