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s\Pottier\Downloads\"/>
    </mc:Choice>
  </mc:AlternateContent>
  <xr:revisionPtr revIDLastSave="0" documentId="13_ncr:1_{BA4C5155-4181-4C28-97E5-A2D5B34D5841}" xr6:coauthVersionLast="47" xr6:coauthVersionMax="47" xr10:uidLastSave="{00000000-0000-0000-0000-000000000000}"/>
  <bookViews>
    <workbookView xWindow="28680" yWindow="2985" windowWidth="29040" windowHeight="15990" xr2:uid="{C61B1F4B-6C04-4D9E-93AD-1C4BA320BE6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D36" i="1" s="1"/>
  <c r="B24" i="1"/>
  <c r="D28" i="1" s="1"/>
  <c r="B19" i="1"/>
  <c r="D21" i="1" s="1"/>
  <c r="D23" i="1" l="1"/>
  <c r="D25" i="1"/>
  <c r="D27" i="1"/>
  <c r="D29" i="1"/>
  <c r="D20" i="1"/>
  <c r="D22" i="1"/>
  <c r="D24" i="1"/>
  <c r="D26" i="1"/>
  <c r="B37" i="1" l="1"/>
  <c r="B12" i="1"/>
  <c r="B5" i="1"/>
  <c r="D6" i="1" s="1"/>
  <c r="B30" i="1" l="1"/>
  <c r="D17" i="1"/>
  <c r="D15" i="1"/>
  <c r="D13" i="1"/>
  <c r="D18" i="1"/>
  <c r="D16" i="1"/>
  <c r="D14" i="1"/>
  <c r="D12" i="1"/>
  <c r="B41" i="1"/>
  <c r="C36" i="1" s="1"/>
  <c r="D35" i="1"/>
  <c r="D33" i="1"/>
  <c r="D31" i="1"/>
  <c r="D34" i="1"/>
  <c r="D32" i="1"/>
  <c r="D19" i="1"/>
  <c r="D11" i="1"/>
  <c r="D10" i="1"/>
  <c r="D8" i="1"/>
  <c r="D9" i="1"/>
  <c r="D7" i="1"/>
  <c r="D5" i="1"/>
  <c r="D40" i="1"/>
  <c r="D38" i="1"/>
  <c r="D39" i="1"/>
  <c r="D37" i="1"/>
  <c r="C37" i="1" l="1"/>
  <c r="C31" i="1"/>
  <c r="C26" i="1"/>
  <c r="C28" i="1"/>
  <c r="C21" i="1"/>
  <c r="C25" i="1"/>
  <c r="C29" i="1"/>
  <c r="C22" i="1"/>
  <c r="C24" i="1"/>
  <c r="C23" i="1"/>
  <c r="C27" i="1"/>
  <c r="C12" i="1"/>
  <c r="C5" i="1"/>
  <c r="C17" i="1"/>
  <c r="C15" i="1"/>
  <c r="C13" i="1"/>
  <c r="C11" i="1"/>
  <c r="C9" i="1"/>
  <c r="C7" i="1"/>
  <c r="C20" i="1"/>
  <c r="C18" i="1"/>
  <c r="C16" i="1"/>
  <c r="C14" i="1"/>
  <c r="C10" i="1"/>
  <c r="C8" i="1"/>
  <c r="C6" i="1"/>
  <c r="C19" i="1"/>
  <c r="C40" i="1"/>
  <c r="C38" i="1"/>
  <c r="C35" i="1"/>
  <c r="C33" i="1"/>
  <c r="C39" i="1"/>
  <c r="C34" i="1"/>
  <c r="C32" i="1"/>
  <c r="C41" i="1" l="1"/>
  <c r="C30" i="1"/>
</calcChain>
</file>

<file path=xl/sharedStrings.xml><?xml version="1.0" encoding="utf-8"?>
<sst xmlns="http://schemas.openxmlformats.org/spreadsheetml/2006/main" count="42" uniqueCount="34">
  <si>
    <t>Production (TWh)</t>
  </si>
  <si>
    <t>Chaleur EnR&amp;R</t>
  </si>
  <si>
    <t>Electricité EnR&amp;R</t>
  </si>
  <si>
    <t>Hydraulique</t>
  </si>
  <si>
    <t>UIDND</t>
  </si>
  <si>
    <t>ISDND</t>
  </si>
  <si>
    <t>Gaz EnR&amp;R</t>
  </si>
  <si>
    <t>TOTAL EnR&amp;R</t>
  </si>
  <si>
    <t>Chaleur Non EnR&amp;R</t>
  </si>
  <si>
    <t>Electricité Non EnR&amp;R</t>
  </si>
  <si>
    <t>TOTAL NON EnR&amp;R</t>
  </si>
  <si>
    <t>Éolien</t>
  </si>
  <si>
    <t>Autres</t>
  </si>
  <si>
    <t>Géothermies</t>
  </si>
  <si>
    <t>Bois-énergie</t>
  </si>
  <si>
    <t>Méthanisation</t>
  </si>
  <si>
    <t>PAC aérothermique</t>
  </si>
  <si>
    <t>Autres EnR&amp;R</t>
  </si>
  <si>
    <t>% GLOBAL</t>
  </si>
  <si>
    <t>% ENERGIE</t>
  </si>
  <si>
    <t>Solaire photovoltaïque</t>
  </si>
  <si>
    <t>Méthanisation agricole</t>
  </si>
  <si>
    <t>Méthanisation territoriale</t>
  </si>
  <si>
    <t>STEP</t>
  </si>
  <si>
    <t>Fraîcheur EnR&amp;R</t>
  </si>
  <si>
    <t>Centrale frigorifique</t>
  </si>
  <si>
    <t>Free-cooling</t>
  </si>
  <si>
    <t>PAC (hors géothermique)</t>
  </si>
  <si>
    <t>Stockage de glace / eau glacée</t>
  </si>
  <si>
    <t>Gaz naturel</t>
  </si>
  <si>
    <t>Charbon</t>
  </si>
  <si>
    <t>Fiouls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</si>
  <si>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AREC ÎdF 2024</t>
    </r>
  </si>
  <si>
    <t>Productions énergétiques détaillées (2024) - TWh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</si>
</sst>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3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164" fontId="2" fillId="0" borderId="0" xfId="1" applyNumberFormat="1" applyFont="1" applyFill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4" fontId="2" fillId="0" borderId="0" xfId="1" applyNumberFormat="1" applyFont="1"/>
    <xf numFmtId="164" fontId="2" fillId="3" borderId="0" xfId="0" applyNumberFormat="1" applyFont="1" applyFill="1"/>
    <xf numFmtId="164" fontId="4" fillId="2" borderId="0" xfId="1" applyNumberFormat="1" applyFont="1" applyFill="1" applyAlignment="1">
      <alignment horizontal="center" vertical="center"/>
    </xf>
    <xf numFmtId="9" fontId="2" fillId="0" borderId="0" xfId="2" applyFont="1" applyFill="1" applyAlignment="1">
      <alignment horizontal="center" vertical="center"/>
    </xf>
    <xf numFmtId="9" fontId="3" fillId="0" borderId="0" xfId="2" applyFont="1" applyFill="1" applyAlignment="1">
      <alignment horizontal="center" vertical="center"/>
    </xf>
    <xf numFmtId="9" fontId="4" fillId="2" borderId="0" xfId="2" applyFont="1" applyFill="1" applyAlignment="1">
      <alignment horizontal="center" vertical="center"/>
    </xf>
    <xf numFmtId="9" fontId="2" fillId="3" borderId="0" xfId="2" applyFont="1" applyFill="1" applyBorder="1" applyAlignment="1">
      <alignment horizontal="center" vertical="center"/>
    </xf>
    <xf numFmtId="9" fontId="2" fillId="0" borderId="0" xfId="2" applyFont="1"/>
    <xf numFmtId="9" fontId="0" fillId="0" borderId="0" xfId="2" applyFont="1"/>
    <xf numFmtId="9" fontId="0" fillId="2" borderId="0" xfId="2" applyFont="1" applyFill="1"/>
    <xf numFmtId="9" fontId="4" fillId="0" borderId="0" xfId="2" applyFont="1" applyFill="1" applyAlignment="1">
      <alignment horizontal="center" vertical="center"/>
    </xf>
    <xf numFmtId="0" fontId="6" fillId="0" borderId="0" xfId="0" applyFont="1" applyAlignment="1">
      <alignment horizontal="right"/>
    </xf>
    <xf numFmtId="164" fontId="3" fillId="0" borderId="0" xfId="1" applyNumberFormat="1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46448-E51B-43DA-903E-8B4CCC053D24}">
  <dimension ref="A1:D41"/>
  <sheetViews>
    <sheetView tabSelected="1" topLeftCell="A4" workbookViewId="0">
      <selection activeCell="B38" sqref="B38:B40"/>
    </sheetView>
  </sheetViews>
  <sheetFormatPr baseColWidth="10" defaultRowHeight="14.4" x14ac:dyDescent="0.3"/>
  <cols>
    <col min="1" max="1" width="102.33203125" bestFit="1" customWidth="1"/>
    <col min="2" max="2" width="16.33203125" bestFit="1" customWidth="1"/>
    <col min="3" max="3" width="9.88671875" bestFit="1" customWidth="1"/>
    <col min="4" max="4" width="10.44140625" bestFit="1" customWidth="1"/>
  </cols>
  <sheetData>
    <row r="1" spans="1:4" x14ac:dyDescent="0.3">
      <c r="A1" s="9" t="s">
        <v>33</v>
      </c>
    </row>
    <row r="2" spans="1:4" x14ac:dyDescent="0.3">
      <c r="A2" s="23" t="s">
        <v>32</v>
      </c>
    </row>
    <row r="4" spans="1:4" x14ac:dyDescent="0.3">
      <c r="A4" s="1"/>
      <c r="B4" s="2" t="s">
        <v>0</v>
      </c>
      <c r="C4" s="2" t="s">
        <v>18</v>
      </c>
      <c r="D4" t="s">
        <v>19</v>
      </c>
    </row>
    <row r="5" spans="1:4" x14ac:dyDescent="0.3">
      <c r="A5" s="3" t="s">
        <v>1</v>
      </c>
      <c r="B5" s="10">
        <f>SUM(B6:B11)</f>
        <v>18.634</v>
      </c>
      <c r="C5" s="15">
        <f t="shared" ref="C5:C20" si="0">B5/B$30</f>
        <v>0.8296504995979529</v>
      </c>
      <c r="D5" s="19">
        <f t="shared" ref="D5:D11" si="1">B5/B$5</f>
        <v>1</v>
      </c>
    </row>
    <row r="6" spans="1:4" x14ac:dyDescent="0.3">
      <c r="A6" s="4" t="s">
        <v>4</v>
      </c>
      <c r="B6" s="5">
        <v>4.5590000000000002</v>
      </c>
      <c r="C6" s="16">
        <f t="shared" si="0"/>
        <v>0.20298253878217598</v>
      </c>
      <c r="D6" s="20">
        <f t="shared" si="1"/>
        <v>0.24466029837930664</v>
      </c>
    </row>
    <row r="7" spans="1:4" x14ac:dyDescent="0.3">
      <c r="A7" s="4" t="s">
        <v>13</v>
      </c>
      <c r="B7" s="5">
        <v>2.1920000000000002</v>
      </c>
      <c r="C7" s="16">
        <f t="shared" si="0"/>
        <v>9.7595465016567184E-2</v>
      </c>
      <c r="D7" s="20">
        <f t="shared" si="1"/>
        <v>0.11763443168401846</v>
      </c>
    </row>
    <row r="8" spans="1:4" x14ac:dyDescent="0.3">
      <c r="A8" s="4" t="s">
        <v>14</v>
      </c>
      <c r="B8" s="5">
        <v>5.4370000000000003</v>
      </c>
      <c r="C8" s="16">
        <f t="shared" si="0"/>
        <v>0.24207415296308202</v>
      </c>
      <c r="D8" s="20">
        <f t="shared" si="1"/>
        <v>0.29177846946441988</v>
      </c>
    </row>
    <row r="9" spans="1:4" x14ac:dyDescent="0.3">
      <c r="A9" s="4" t="s">
        <v>15</v>
      </c>
      <c r="B9" s="5">
        <v>0.503</v>
      </c>
      <c r="C9" s="16">
        <f t="shared" si="0"/>
        <v>2.2395309718673945E-2</v>
      </c>
      <c r="D9" s="20">
        <f t="shared" si="1"/>
        <v>2.6993667489535259E-2</v>
      </c>
    </row>
    <row r="10" spans="1:4" x14ac:dyDescent="0.3">
      <c r="A10" s="4" t="s">
        <v>16</v>
      </c>
      <c r="B10" s="5">
        <v>5.7549999999999999</v>
      </c>
      <c r="C10" s="16">
        <f t="shared" si="0"/>
        <v>0.25623261914705481</v>
      </c>
      <c r="D10" s="20">
        <f t="shared" si="1"/>
        <v>0.30884404851346997</v>
      </c>
    </row>
    <row r="11" spans="1:4" x14ac:dyDescent="0.3">
      <c r="A11" s="4" t="s">
        <v>17</v>
      </c>
      <c r="B11" s="24">
        <v>0.188</v>
      </c>
      <c r="C11" s="16">
        <f t="shared" si="0"/>
        <v>8.3704139703990096E-3</v>
      </c>
      <c r="D11" s="20">
        <f t="shared" si="1"/>
        <v>1.0089084469249759E-2</v>
      </c>
    </row>
    <row r="12" spans="1:4" x14ac:dyDescent="0.3">
      <c r="A12" s="3" t="s">
        <v>2</v>
      </c>
      <c r="B12" s="10">
        <f>SUM(B13:B18)</f>
        <v>1.9540600000000001</v>
      </c>
      <c r="C12" s="15">
        <f t="shared" si="0"/>
        <v>8.7001548526584524E-2</v>
      </c>
      <c r="D12" s="19">
        <f t="shared" ref="D12:D18" si="2">B12/B$12</f>
        <v>1</v>
      </c>
    </row>
    <row r="13" spans="1:4" x14ac:dyDescent="0.3">
      <c r="A13" s="4" t="s">
        <v>20</v>
      </c>
      <c r="B13" s="5">
        <v>0.28000000000000003</v>
      </c>
      <c r="C13" s="16">
        <f t="shared" si="0"/>
        <v>1.2466573998466611E-2</v>
      </c>
      <c r="D13" s="20">
        <f t="shared" si="2"/>
        <v>0.14329140353929767</v>
      </c>
    </row>
    <row r="14" spans="1:4" x14ac:dyDescent="0.3">
      <c r="A14" s="4" t="s">
        <v>11</v>
      </c>
      <c r="B14" s="5">
        <v>0.247</v>
      </c>
      <c r="C14" s="16">
        <f t="shared" si="0"/>
        <v>1.0997299205790189E-2</v>
      </c>
      <c r="D14" s="20">
        <f t="shared" si="2"/>
        <v>0.12640348812216615</v>
      </c>
    </row>
    <row r="15" spans="1:4" x14ac:dyDescent="0.3">
      <c r="A15" s="4" t="s">
        <v>3</v>
      </c>
      <c r="B15" s="5">
        <v>5.5E-2</v>
      </c>
      <c r="C15" s="16">
        <f t="shared" si="0"/>
        <v>2.44879132112737E-3</v>
      </c>
      <c r="D15" s="20">
        <f t="shared" si="2"/>
        <v>2.8146525695219183E-2</v>
      </c>
    </row>
    <row r="16" spans="1:4" x14ac:dyDescent="0.3">
      <c r="A16" s="4" t="s">
        <v>4</v>
      </c>
      <c r="B16" s="5">
        <v>1.0860000000000001</v>
      </c>
      <c r="C16" s="16">
        <f t="shared" si="0"/>
        <v>4.8352497722624073E-2</v>
      </c>
      <c r="D16" s="20">
        <f t="shared" si="2"/>
        <v>0.55576594372741883</v>
      </c>
    </row>
    <row r="17" spans="1:4" x14ac:dyDescent="0.3">
      <c r="A17" s="4" t="s">
        <v>15</v>
      </c>
      <c r="B17" s="5">
        <v>0.28599999999999998</v>
      </c>
      <c r="C17" s="16">
        <f t="shared" si="0"/>
        <v>1.2733714869862323E-2</v>
      </c>
      <c r="D17" s="20">
        <f t="shared" si="2"/>
        <v>0.14636193361513974</v>
      </c>
    </row>
    <row r="18" spans="1:4" x14ac:dyDescent="0.3">
      <c r="A18" s="4" t="s">
        <v>17</v>
      </c>
      <c r="B18" s="5">
        <v>6.0000000000000002E-5</v>
      </c>
      <c r="C18" s="16">
        <f t="shared" si="0"/>
        <v>2.6714087139571308E-6</v>
      </c>
      <c r="D18" s="20">
        <f t="shared" si="2"/>
        <v>3.0705300758420926E-5</v>
      </c>
    </row>
    <row r="19" spans="1:4" x14ac:dyDescent="0.3">
      <c r="A19" s="3" t="s">
        <v>6</v>
      </c>
      <c r="B19" s="10">
        <f>SUM(B20:B23)</f>
        <v>1.075</v>
      </c>
      <c r="C19" s="15">
        <f t="shared" si="0"/>
        <v>4.7862739458398591E-2</v>
      </c>
      <c r="D19" s="19">
        <f>B19/B$19</f>
        <v>1</v>
      </c>
    </row>
    <row r="20" spans="1:4" x14ac:dyDescent="0.3">
      <c r="A20" s="4" t="s">
        <v>5</v>
      </c>
      <c r="B20" s="5">
        <v>9.2999999999999999E-2</v>
      </c>
      <c r="C20" s="16">
        <f t="shared" si="0"/>
        <v>4.1406835066335529E-3</v>
      </c>
      <c r="D20" s="20">
        <f>B20/B$19</f>
        <v>8.6511627906976751E-2</v>
      </c>
    </row>
    <row r="21" spans="1:4" x14ac:dyDescent="0.3">
      <c r="A21" s="4" t="s">
        <v>21</v>
      </c>
      <c r="B21" s="5">
        <v>0.89800000000000002</v>
      </c>
      <c r="C21" s="16">
        <f t="shared" ref="C21:C29" si="3">B21/B$30</f>
        <v>3.9982083752225055E-2</v>
      </c>
      <c r="D21" s="20">
        <f t="shared" ref="D21:D23" si="4">B21/B$19</f>
        <v>0.83534883720930242</v>
      </c>
    </row>
    <row r="22" spans="1:4" x14ac:dyDescent="0.3">
      <c r="A22" s="4" t="s">
        <v>22</v>
      </c>
      <c r="B22" s="5">
        <v>4.8000000000000001E-2</v>
      </c>
      <c r="C22" s="16">
        <f t="shared" si="3"/>
        <v>2.1371269711657048E-3</v>
      </c>
      <c r="D22" s="20">
        <f t="shared" si="4"/>
        <v>4.4651162790697675E-2</v>
      </c>
    </row>
    <row r="23" spans="1:4" x14ac:dyDescent="0.3">
      <c r="A23" s="4" t="s">
        <v>23</v>
      </c>
      <c r="B23" s="5">
        <v>3.5999999999999997E-2</v>
      </c>
      <c r="C23" s="16">
        <f t="shared" si="3"/>
        <v>1.6028452283742783E-3</v>
      </c>
      <c r="D23" s="20">
        <f t="shared" si="4"/>
        <v>3.3488372093023258E-2</v>
      </c>
    </row>
    <row r="24" spans="1:4" x14ac:dyDescent="0.3">
      <c r="A24" s="3" t="s">
        <v>24</v>
      </c>
      <c r="B24" s="10">
        <f>SUM(B25:B29)</f>
        <v>0.79700000000000004</v>
      </c>
      <c r="C24" s="22">
        <f t="shared" si="3"/>
        <v>3.5485212417063886E-2</v>
      </c>
      <c r="D24" s="19">
        <f>B24/B$24</f>
        <v>1</v>
      </c>
    </row>
    <row r="25" spans="1:4" x14ac:dyDescent="0.3">
      <c r="A25" s="4" t="s">
        <v>25</v>
      </c>
      <c r="B25" s="5">
        <v>0.505</v>
      </c>
      <c r="C25" s="16">
        <f t="shared" si="3"/>
        <v>2.2484356675805849E-2</v>
      </c>
      <c r="D25" s="20">
        <f>B25/B$24</f>
        <v>0.63362609786700119</v>
      </c>
    </row>
    <row r="26" spans="1:4" x14ac:dyDescent="0.3">
      <c r="A26" s="4" t="s">
        <v>26</v>
      </c>
      <c r="B26" s="5">
        <v>0.221</v>
      </c>
      <c r="C26" s="16">
        <f t="shared" si="3"/>
        <v>9.8396887630754319E-3</v>
      </c>
      <c r="D26" s="20">
        <f t="shared" ref="D26:D29" si="5">B26/B$24</f>
        <v>0.27728983688833125</v>
      </c>
    </row>
    <row r="27" spans="1:4" x14ac:dyDescent="0.3">
      <c r="A27" s="4" t="s">
        <v>13</v>
      </c>
      <c r="B27" s="5">
        <v>4.2999999999999997E-2</v>
      </c>
      <c r="C27" s="16">
        <f t="shared" si="3"/>
        <v>1.9145095783359436E-3</v>
      </c>
      <c r="D27" s="20">
        <f t="shared" si="5"/>
        <v>5.3952321204516929E-2</v>
      </c>
    </row>
    <row r="28" spans="1:4" x14ac:dyDescent="0.3">
      <c r="A28" s="4" t="s">
        <v>28</v>
      </c>
      <c r="B28" s="5">
        <v>0</v>
      </c>
      <c r="C28" s="16">
        <f t="shared" si="3"/>
        <v>0</v>
      </c>
      <c r="D28" s="20">
        <f t="shared" si="5"/>
        <v>0</v>
      </c>
    </row>
    <row r="29" spans="1:4" x14ac:dyDescent="0.3">
      <c r="A29" s="4" t="s">
        <v>27</v>
      </c>
      <c r="B29" s="5">
        <v>2.8000000000000001E-2</v>
      </c>
      <c r="C29" s="16">
        <f t="shared" si="3"/>
        <v>1.246657399846661E-3</v>
      </c>
      <c r="D29" s="20">
        <f t="shared" si="5"/>
        <v>3.5131744040150563E-2</v>
      </c>
    </row>
    <row r="30" spans="1:4" x14ac:dyDescent="0.3">
      <c r="A30" s="7" t="s">
        <v>7</v>
      </c>
      <c r="B30" s="14">
        <f>SUM(B19,B12,B5,B24)</f>
        <v>22.460060000000002</v>
      </c>
      <c r="C30" s="17">
        <f>SUM(C19,C12,C5,C24)</f>
        <v>1</v>
      </c>
      <c r="D30" s="21"/>
    </row>
    <row r="31" spans="1:4" x14ac:dyDescent="0.3">
      <c r="A31" s="3" t="s">
        <v>8</v>
      </c>
      <c r="B31" s="11">
        <f>SUM(B32:B36)</f>
        <v>6.4640000000000004</v>
      </c>
      <c r="C31" s="15">
        <f t="shared" ref="C31:C40" si="6">B31/B$41</f>
        <v>0.82978177150192545</v>
      </c>
      <c r="D31" s="19">
        <f t="shared" ref="D31:D36" si="7">B31/B$31</f>
        <v>1</v>
      </c>
    </row>
    <row r="32" spans="1:4" x14ac:dyDescent="0.3">
      <c r="A32" s="4" t="s">
        <v>13</v>
      </c>
      <c r="B32" s="6">
        <v>0.16200000000000001</v>
      </c>
      <c r="C32" s="16">
        <f t="shared" si="6"/>
        <v>2.0795892169448008E-2</v>
      </c>
      <c r="D32" s="20">
        <f t="shared" si="7"/>
        <v>2.506188118811881E-2</v>
      </c>
    </row>
    <row r="33" spans="1:4" x14ac:dyDescent="0.3">
      <c r="A33" s="4" t="s">
        <v>29</v>
      </c>
      <c r="B33" s="6">
        <v>6.1459999999999999</v>
      </c>
      <c r="C33" s="16">
        <f t="shared" si="6"/>
        <v>0.78896020539152745</v>
      </c>
      <c r="D33" s="20">
        <f t="shared" si="7"/>
        <v>0.95080445544554448</v>
      </c>
    </row>
    <row r="34" spans="1:4" x14ac:dyDescent="0.3">
      <c r="A34" s="4" t="s">
        <v>30</v>
      </c>
      <c r="B34" s="6">
        <v>0.14599999999999999</v>
      </c>
      <c r="C34" s="16">
        <f t="shared" si="6"/>
        <v>1.8741976893453142E-2</v>
      </c>
      <c r="D34" s="20">
        <f t="shared" si="7"/>
        <v>2.2586633663366332E-2</v>
      </c>
    </row>
    <row r="35" spans="1:4" x14ac:dyDescent="0.3">
      <c r="A35" s="4" t="s">
        <v>31</v>
      </c>
      <c r="B35" s="5">
        <v>8.9999999999999993E-3</v>
      </c>
      <c r="C35" s="16">
        <f t="shared" si="6"/>
        <v>1.1553273427471116E-3</v>
      </c>
      <c r="D35" s="20">
        <f t="shared" si="7"/>
        <v>1.392326732673267E-3</v>
      </c>
    </row>
    <row r="36" spans="1:4" x14ac:dyDescent="0.3">
      <c r="A36" s="4" t="s">
        <v>12</v>
      </c>
      <c r="B36" s="5">
        <v>1E-3</v>
      </c>
      <c r="C36" s="16">
        <f t="shared" si="6"/>
        <v>1.2836970474967906E-4</v>
      </c>
      <c r="D36" s="20">
        <f t="shared" si="7"/>
        <v>1.547029702970297E-4</v>
      </c>
    </row>
    <row r="37" spans="1:4" x14ac:dyDescent="0.3">
      <c r="A37" s="3" t="s">
        <v>9</v>
      </c>
      <c r="B37" s="12">
        <f>SUM(B38:B40)</f>
        <v>1.3260000000000001</v>
      </c>
      <c r="C37" s="15">
        <f t="shared" si="6"/>
        <v>0.17021822849807444</v>
      </c>
      <c r="D37" s="19">
        <f>B37/B$37</f>
        <v>1</v>
      </c>
    </row>
    <row r="38" spans="1:4" x14ac:dyDescent="0.3">
      <c r="A38" s="4" t="s">
        <v>29</v>
      </c>
      <c r="B38" s="6">
        <v>1.1259999999999999</v>
      </c>
      <c r="C38" s="16">
        <f t="shared" si="6"/>
        <v>0.14454428754813861</v>
      </c>
      <c r="D38" s="20">
        <f>B38/B$37</f>
        <v>0.84917043740573139</v>
      </c>
    </row>
    <row r="39" spans="1:4" x14ac:dyDescent="0.3">
      <c r="A39" s="4" t="s">
        <v>31</v>
      </c>
      <c r="B39" s="6">
        <v>0.1</v>
      </c>
      <c r="C39" s="16">
        <f t="shared" si="6"/>
        <v>1.2836970474967907E-2</v>
      </c>
      <c r="D39" s="20">
        <f>B39/B$37</f>
        <v>7.5414781297134234E-2</v>
      </c>
    </row>
    <row r="40" spans="1:4" x14ac:dyDescent="0.3">
      <c r="A40" s="4" t="s">
        <v>12</v>
      </c>
      <c r="B40" s="6">
        <v>0.1</v>
      </c>
      <c r="C40" s="16">
        <f t="shared" si="6"/>
        <v>1.2836970474967907E-2</v>
      </c>
      <c r="D40" s="20">
        <f>B40/B$37</f>
        <v>7.5414781297134234E-2</v>
      </c>
    </row>
    <row r="41" spans="1:4" x14ac:dyDescent="0.3">
      <c r="A41" s="8" t="s">
        <v>10</v>
      </c>
      <c r="B41" s="13">
        <f>SUM(B37,B31)</f>
        <v>7.7900000000000009</v>
      </c>
      <c r="C41" s="18">
        <f>SUM(C37,C31)</f>
        <v>0.99999999999999989</v>
      </c>
      <c r="D41" s="18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2024-06-16T21:00:19Z</dcterms:created>
  <dcterms:modified xsi:type="dcterms:W3CDTF">2026-09-04T15:18:56Z</dcterms:modified>
</cp:coreProperties>
</file>